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1A (2)" sheetId="2" r:id="rId1"/>
  </sheets>
  <definedNames>
    <definedName name="_xlnm.Print_Titles" localSheetId="0">'1A (2)'!$8:$9</definedName>
  </definedNames>
  <calcPr calcId="125725"/>
</workbook>
</file>

<file path=xl/calcChain.xml><?xml version="1.0" encoding="utf-8"?>
<calcChain xmlns="http://schemas.openxmlformats.org/spreadsheetml/2006/main">
  <c r="C131" i="2"/>
  <c r="H132"/>
  <c r="C135"/>
  <c r="C130"/>
  <c r="C138"/>
  <c r="E43"/>
  <c r="D43" s="1"/>
  <c r="D47"/>
  <c r="D48"/>
  <c r="D49"/>
  <c r="E47"/>
  <c r="E23"/>
  <c r="C136"/>
  <c r="E46"/>
  <c r="D46" s="1"/>
  <c r="D23"/>
  <c r="E22"/>
  <c r="E21" s="1"/>
  <c r="D21" s="1"/>
  <c r="D25"/>
  <c r="C150"/>
  <c r="C148"/>
  <c r="C146"/>
  <c r="C144"/>
  <c r="C143"/>
  <c r="C141"/>
  <c r="C140" s="1"/>
  <c r="C134"/>
  <c r="C132" s="1"/>
  <c r="C129"/>
  <c r="D126"/>
  <c r="E125"/>
  <c r="D125" s="1"/>
  <c r="E124"/>
  <c r="E122" s="1"/>
  <c r="D123"/>
  <c r="D119"/>
  <c r="D117"/>
  <c r="E116"/>
  <c r="E115" s="1"/>
  <c r="D115" s="1"/>
  <c r="D114"/>
  <c r="E113"/>
  <c r="E112" s="1"/>
  <c r="D110"/>
  <c r="E109"/>
  <c r="E108" s="1"/>
  <c r="D108" s="1"/>
  <c r="D107"/>
  <c r="E106"/>
  <c r="E105" s="1"/>
  <c r="D105" s="1"/>
  <c r="E103"/>
  <c r="D102"/>
  <c r="E101"/>
  <c r="E100" s="1"/>
  <c r="D97"/>
  <c r="D96"/>
  <c r="E95"/>
  <c r="E94" s="1"/>
  <c r="D91"/>
  <c r="D90"/>
  <c r="D89"/>
  <c r="E88"/>
  <c r="D88" s="1"/>
  <c r="D84"/>
  <c r="D83"/>
  <c r="E82"/>
  <c r="D82" s="1"/>
  <c r="E81"/>
  <c r="D81" s="1"/>
  <c r="D77"/>
  <c r="D76"/>
  <c r="E75"/>
  <c r="D75" s="1"/>
  <c r="E74"/>
  <c r="E73" s="1"/>
  <c r="D73" s="1"/>
  <c r="D72"/>
  <c r="D71"/>
  <c r="E70"/>
  <c r="D70"/>
  <c r="E69"/>
  <c r="E68" s="1"/>
  <c r="D68" s="1"/>
  <c r="D67"/>
  <c r="D66"/>
  <c r="E65"/>
  <c r="E64" s="1"/>
  <c r="D62"/>
  <c r="D61"/>
  <c r="E60"/>
  <c r="D60" s="1"/>
  <c r="E59"/>
  <c r="D59" s="1"/>
  <c r="D57"/>
  <c r="D56"/>
  <c r="E55"/>
  <c r="D55"/>
  <c r="E54"/>
  <c r="E53" s="1"/>
  <c r="E52"/>
  <c r="D52" s="1"/>
  <c r="E41"/>
  <c r="E40" s="1"/>
  <c r="D35"/>
  <c r="E34"/>
  <c r="E33" s="1"/>
  <c r="D33" s="1"/>
  <c r="D32"/>
  <c r="D31"/>
  <c r="E30"/>
  <c r="D30" s="1"/>
  <c r="E29"/>
  <c r="E28" s="1"/>
  <c r="D24"/>
  <c r="D20"/>
  <c r="E19"/>
  <c r="D19" s="1"/>
  <c r="D17"/>
  <c r="E16"/>
  <c r="D16" s="1"/>
  <c r="D15"/>
  <c r="D14"/>
  <c r="E13"/>
  <c r="D13"/>
  <c r="E12"/>
  <c r="D12" s="1"/>
  <c r="E42" l="1"/>
  <c r="D42" s="1"/>
  <c r="E45"/>
  <c r="E44" s="1"/>
  <c r="D44" s="1"/>
  <c r="D28"/>
  <c r="E27"/>
  <c r="D100"/>
  <c r="E99"/>
  <c r="E111"/>
  <c r="D111" s="1"/>
  <c r="D112"/>
  <c r="E50"/>
  <c r="D50" s="1"/>
  <c r="D53"/>
  <c r="E63"/>
  <c r="D63" s="1"/>
  <c r="D64"/>
  <c r="D122"/>
  <c r="E121"/>
  <c r="D40"/>
  <c r="E39"/>
  <c r="E93"/>
  <c r="D94"/>
  <c r="E80"/>
  <c r="D29"/>
  <c r="D74"/>
  <c r="E58"/>
  <c r="D58" s="1"/>
  <c r="E87"/>
  <c r="D65"/>
  <c r="D41"/>
  <c r="C128"/>
  <c r="D54"/>
  <c r="D69"/>
  <c r="D22"/>
  <c r="D106"/>
  <c r="D113"/>
  <c r="E51"/>
  <c r="D51" s="1"/>
  <c r="D95"/>
  <c r="E18"/>
  <c r="D101"/>
  <c r="D124"/>
  <c r="D34"/>
  <c r="D109"/>
  <c r="D116"/>
  <c r="D45" l="1"/>
  <c r="D27"/>
  <c r="E79"/>
  <c r="D80"/>
  <c r="E120"/>
  <c r="D121"/>
  <c r="E38"/>
  <c r="D39"/>
  <c r="D93"/>
  <c r="E92"/>
  <c r="D92" s="1"/>
  <c r="E98"/>
  <c r="D98" s="1"/>
  <c r="D99"/>
  <c r="D18"/>
  <c r="E11"/>
  <c r="E86"/>
  <c r="D87"/>
  <c r="E85" l="1"/>
  <c r="D85" s="1"/>
  <c r="D86"/>
  <c r="E78"/>
  <c r="D78" s="1"/>
  <c r="D79"/>
  <c r="E118"/>
  <c r="D118" s="1"/>
  <c r="D120"/>
  <c r="E37"/>
  <c r="E36" s="1"/>
  <c r="D38"/>
  <c r="E10"/>
  <c r="D11"/>
  <c r="D37" l="1"/>
  <c r="D10"/>
  <c r="D36" l="1"/>
  <c r="E26"/>
  <c r="D26" l="1"/>
  <c r="E127"/>
  <c r="D127" s="1"/>
</calcChain>
</file>

<file path=xl/sharedStrings.xml><?xml version="1.0" encoding="utf-8"?>
<sst xmlns="http://schemas.openxmlformats.org/spreadsheetml/2006/main" count="202" uniqueCount="116">
  <si>
    <t>CONSILIUL JUDETEAN ARGES</t>
  </si>
  <si>
    <t>INFLUENTE</t>
  </si>
  <si>
    <t>LA BUGETUL LOCAL PE ANUL 2018</t>
  </si>
  <si>
    <t xml:space="preserve"> mii lei </t>
  </si>
  <si>
    <t>Nr. crt.</t>
  </si>
  <si>
    <t>DENUMIRE INDICATORI</t>
  </si>
  <si>
    <t>COD</t>
  </si>
  <si>
    <t xml:space="preserve">CHELTUIELI -  TOTAL </t>
  </si>
  <si>
    <t>AUTORITATI PUBLICE SI ACTIUNI EXTERNE</t>
  </si>
  <si>
    <t>51.02.01.03</t>
  </si>
  <si>
    <t>SECTIUNEA DE FUNCTIONARE</t>
  </si>
  <si>
    <t xml:space="preserve">Cheltuieli cu bunuri si servicii </t>
  </si>
  <si>
    <t>SECTIUNEA DE DEZVOLTARE</t>
  </si>
  <si>
    <t>X. Cheltuieli de capital</t>
  </si>
  <si>
    <t xml:space="preserve">pt c cultural </t>
  </si>
  <si>
    <t>Cheltuieli curente</t>
  </si>
  <si>
    <t>51.01.01</t>
  </si>
  <si>
    <t xml:space="preserve">  ALTE CHELTUIELI - PROGRAMUL PENTRU SCOLI AL ROMANIEI </t>
  </si>
  <si>
    <t>65.02.50</t>
  </si>
  <si>
    <t>Ajutoare sociale in natura</t>
  </si>
  <si>
    <t>57.02.02</t>
  </si>
  <si>
    <t xml:space="preserve">SANATATE </t>
  </si>
  <si>
    <t>ALTE INSTITUTII SI ACTIUNI SANITARE</t>
  </si>
  <si>
    <t>66.02.50.50</t>
  </si>
  <si>
    <t>51.01</t>
  </si>
  <si>
    <t>Actiuni de sanatate</t>
  </si>
  <si>
    <t>51.01.03</t>
  </si>
  <si>
    <t>Transferuri de capital - pt fin investitiilor la spitale</t>
  </si>
  <si>
    <t>51.02.12</t>
  </si>
  <si>
    <t xml:space="preserve">UNITATI DE ASISTENTA MEDICO-SOCIALE </t>
  </si>
  <si>
    <t>66.02.06.03</t>
  </si>
  <si>
    <t>VI Transferuri pt fin UMS</t>
  </si>
  <si>
    <t>51.01.39</t>
  </si>
  <si>
    <t>UNITATEA DE ASISTENTA MEDICO-SOCIALA CALINESTI</t>
  </si>
  <si>
    <t xml:space="preserve">  I.             cheltuieli de personal</t>
  </si>
  <si>
    <t xml:space="preserve"> II.              cheltuieli materiale</t>
  </si>
  <si>
    <t>UNITATEA DE ASISTENTA MEDICO-SOCIALA DEDULESTI</t>
  </si>
  <si>
    <t>UNITATEA DE ASISTENTA MEDICO-SOCIALA  SUICI</t>
  </si>
  <si>
    <t xml:space="preserve">UNITATEA DE ASISTENTA MEDICO-SOCIALA RUCAR </t>
  </si>
  <si>
    <t>UNITATEA DE ASISTENTA MEDICO-SOCIALA  DOMNESTI</t>
  </si>
  <si>
    <t>CULTURA, RECREERE SI RELIGIE</t>
  </si>
  <si>
    <t>67.02</t>
  </si>
  <si>
    <t>BIBLIOTECA JUDETEANA "DINICU GOLESCU"</t>
  </si>
  <si>
    <t>VI Transferuri pentru</t>
  </si>
  <si>
    <t>Plati efectuate in anii precedenti si recuperate in anul curent</t>
  </si>
  <si>
    <t xml:space="preserve">                 alte cheltuieli</t>
  </si>
  <si>
    <t>TEATRUL "AL. DAVILA" PITESTI</t>
  </si>
  <si>
    <t>67.02.03.04</t>
  </si>
  <si>
    <t xml:space="preserve">                alte cheltuieli</t>
  </si>
  <si>
    <t>SCOALA POPULARA DE ARTE SI MESERII PITESTI</t>
  </si>
  <si>
    <t>67.02.03.05</t>
  </si>
  <si>
    <t>Alte transferuri  de capital catre institutii publice</t>
  </si>
  <si>
    <t xml:space="preserve">ASIGURARI SI ASISTENTA  SOCIALA </t>
  </si>
  <si>
    <t xml:space="preserve"> DIRECTIA GENERALA DE ASISTENTA SOCIALA SI PROTECTIA COPILULUI ARGES</t>
  </si>
  <si>
    <t>68.02.06</t>
  </si>
  <si>
    <t xml:space="preserve">    Cheltuieli de personal</t>
  </si>
  <si>
    <t>CENTRUL DE INGRIJIRE SI ASISTENTA BASCOVELE</t>
  </si>
  <si>
    <t>CAMIN PERSOANE VARSTNICE MOZACENI</t>
  </si>
  <si>
    <t>UNITATEA DE ASISTENTA MEDICO-SOCIALA DOMNESTI</t>
  </si>
  <si>
    <t xml:space="preserve">TRANSPORTURI </t>
  </si>
  <si>
    <t xml:space="preserve">DRUMURI SI PODURI JUDETENE </t>
  </si>
  <si>
    <t>84.02.03.01</t>
  </si>
  <si>
    <t xml:space="preserve"> Cheltuieli de capital </t>
  </si>
  <si>
    <t xml:space="preserve"> DEFICIT</t>
  </si>
  <si>
    <t xml:space="preserve">VENITURI - TOTAL </t>
  </si>
  <si>
    <t>.16.02.02</t>
  </si>
  <si>
    <t>.16.02.02.01</t>
  </si>
  <si>
    <t>.16.02.02.02</t>
  </si>
  <si>
    <t xml:space="preserve">Impozit pe mijloacele de transport  </t>
  </si>
  <si>
    <t>Donatii si sponsorizari</t>
  </si>
  <si>
    <t>Finantare din excedentul bugetului local</t>
  </si>
  <si>
    <t xml:space="preserve">Pentru finantarea cheltuielilor de personal </t>
  </si>
  <si>
    <t xml:space="preserve">Pentru finantarea cheltuielilor de capital </t>
  </si>
  <si>
    <t xml:space="preserve">  Cheltuieli de personal</t>
  </si>
  <si>
    <t>SANATATE</t>
  </si>
  <si>
    <t>ALTE ACTIUNI DE SANATATE</t>
  </si>
  <si>
    <t>68.02.12</t>
  </si>
  <si>
    <t>.51.02.29</t>
  </si>
  <si>
    <t>.68.02.04</t>
  </si>
  <si>
    <t xml:space="preserve">Cheltuieli de capital </t>
  </si>
  <si>
    <t>UNITATEA DE ASISTENTA MEDICO-SOCIALA CSALINESTI</t>
  </si>
  <si>
    <t>AN  2018</t>
  </si>
  <si>
    <t>SUBVENTII</t>
  </si>
  <si>
    <t>.00.17</t>
  </si>
  <si>
    <t>Subventii de la bugetul de stat</t>
  </si>
  <si>
    <t>42.02.35</t>
  </si>
  <si>
    <t>Transferuri voluntare</t>
  </si>
  <si>
    <t>37.02.01</t>
  </si>
  <si>
    <t xml:space="preserve">Taxe pe utilizarea bunurilor, autorizarea utilizarii bunurilor sau pe desfasurarea de activitati   </t>
  </si>
  <si>
    <t>.16.02</t>
  </si>
  <si>
    <t>Subventii pt finantarea unitatilor de asistenta medico-sociala</t>
  </si>
  <si>
    <t>Impozit pe mijloacele de transport detinute de persoane fizice</t>
  </si>
  <si>
    <t xml:space="preserve">Impozit pe mijloacele de transport detinute de persoane juridice </t>
  </si>
  <si>
    <t xml:space="preserve"> Transferuri pt finantarea unitatilor de asistenta medico-sociala </t>
  </si>
  <si>
    <t xml:space="preserve">       pentru     cheltuieli de personal</t>
  </si>
  <si>
    <t xml:space="preserve">SUBVENTII  </t>
  </si>
  <si>
    <t>42.02</t>
  </si>
  <si>
    <t>Subvenţii din veniturile proprii ale Ministerului Sănătăţii către bugetele locale pentru finanţarea aparaturii medicale şi echipamentelor de comunicaţii în urgenţă în sănătate</t>
  </si>
  <si>
    <t>42.02.18.01</t>
  </si>
  <si>
    <t>Transferuri din bugetele locale pentru finanţarea  cheltuielilor de capital din domeniul sănătăţii</t>
  </si>
  <si>
    <t>51.02.28</t>
  </si>
  <si>
    <t xml:space="preserve">Cheltuieli de capital - cofinantare aparatura medicala </t>
  </si>
  <si>
    <t>SPITALUL JUDETEAN DE URGENTA PITESTI</t>
  </si>
  <si>
    <t xml:space="preserve"> Transferuri curente, din care:</t>
  </si>
  <si>
    <t>66.02.06.01</t>
  </si>
  <si>
    <t xml:space="preserve">VI Transferuri pentru </t>
  </si>
  <si>
    <t xml:space="preserve"> H.C.J.  Nr. ____ / ____2018</t>
  </si>
  <si>
    <t>Anena  nr.  1</t>
  </si>
  <si>
    <t xml:space="preserve">TRIM IV </t>
  </si>
  <si>
    <t>67.02.03.02</t>
  </si>
  <si>
    <t>Subvenţii de la bugetul de stat către bugetele locale pentru finanţarea aparaturii medicale şi echipamentelor de comunicaţii în urgenţă în sănătate</t>
  </si>
  <si>
    <t>42.02.16.01</t>
  </si>
  <si>
    <t>Finantarea Programului de Dezvoltare Locala</t>
  </si>
  <si>
    <t>42.02.65</t>
  </si>
  <si>
    <t>Expertize tehnice</t>
  </si>
  <si>
    <t>SPITALUL ORASENESC COSTESTI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</si>
</sst>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8"/>
      <name val="Arial"/>
      <family val="2"/>
      <charset val="238"/>
    </font>
    <font>
      <sz val="10"/>
      <name val="Tahoma"/>
      <family val="2"/>
    </font>
    <font>
      <sz val="11"/>
      <name val="Times New Roman"/>
      <family val="1"/>
    </font>
    <font>
      <b/>
      <sz val="11"/>
      <name val="Arial"/>
      <family val="2"/>
    </font>
    <font>
      <sz val="1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name val="Arial"/>
      <family val="2"/>
    </font>
    <font>
      <b/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101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1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10" fillId="0" borderId="1" xfId="0" applyFont="1" applyFill="1" applyBorder="1" applyAlignment="1">
      <alignment horizontal="center" wrapText="1"/>
    </xf>
    <xf numFmtId="0" fontId="5" fillId="2" borderId="0" xfId="0" applyFont="1" applyFill="1"/>
    <xf numFmtId="0" fontId="11" fillId="3" borderId="1" xfId="0" applyFont="1" applyFill="1" applyBorder="1"/>
    <xf numFmtId="0" fontId="11" fillId="4" borderId="1" xfId="0" applyFont="1" applyFill="1" applyBorder="1"/>
    <xf numFmtId="0" fontId="11" fillId="4" borderId="2" xfId="0" applyFont="1" applyFill="1" applyBorder="1"/>
    <xf numFmtId="0" fontId="11" fillId="0" borderId="1" xfId="0" applyFont="1" applyFill="1" applyBorder="1"/>
    <xf numFmtId="0" fontId="11" fillId="0" borderId="4" xfId="0" applyFont="1" applyFill="1" applyBorder="1"/>
    <xf numFmtId="0" fontId="12" fillId="0" borderId="1" xfId="0" applyFont="1" applyFill="1" applyBorder="1"/>
    <xf numFmtId="0" fontId="12" fillId="0" borderId="2" xfId="0" applyFont="1" applyFill="1" applyBorder="1"/>
    <xf numFmtId="0" fontId="11" fillId="4" borderId="2" xfId="0" applyFont="1" applyFill="1" applyBorder="1" applyAlignment="1">
      <alignment wrapText="1"/>
    </xf>
    <xf numFmtId="0" fontId="11" fillId="0" borderId="2" xfId="0" applyFont="1" applyFill="1" applyBorder="1"/>
    <xf numFmtId="0" fontId="11" fillId="2" borderId="2" xfId="0" applyFont="1" applyFill="1" applyBorder="1" applyAlignment="1">
      <alignment wrapText="1"/>
    </xf>
    <xf numFmtId="0" fontId="12" fillId="0" borderId="4" xfId="0" applyFont="1" applyFill="1" applyBorder="1"/>
    <xf numFmtId="0" fontId="11" fillId="2" borderId="2" xfId="0" applyFont="1" applyFill="1" applyBorder="1"/>
    <xf numFmtId="0" fontId="11" fillId="0" borderId="2" xfId="0" applyFont="1" applyFill="1" applyBorder="1" applyAlignment="1">
      <alignment wrapText="1"/>
    </xf>
    <xf numFmtId="16" fontId="11" fillId="0" borderId="1" xfId="0" applyNumberFormat="1" applyFont="1" applyFill="1" applyBorder="1"/>
    <xf numFmtId="0" fontId="11" fillId="6" borderId="1" xfId="0" applyFont="1" applyFill="1" applyBorder="1"/>
    <xf numFmtId="0" fontId="13" fillId="4" borderId="1" xfId="0" applyFont="1" applyFill="1" applyBorder="1"/>
    <xf numFmtId="0" fontId="14" fillId="0" borderId="0" xfId="0" applyFont="1" applyFill="1"/>
    <xf numFmtId="0" fontId="11" fillId="0" borderId="6" xfId="0" applyFont="1" applyFill="1" applyBorder="1" applyAlignment="1">
      <alignment wrapText="1"/>
    </xf>
    <xf numFmtId="0" fontId="11" fillId="4" borderId="1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/>
    <xf numFmtId="0" fontId="1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2" fillId="0" borderId="1" xfId="0" applyFont="1" applyFill="1" applyBorder="1" applyAlignment="1"/>
    <xf numFmtId="14" fontId="12" fillId="0" borderId="1" xfId="0" applyNumberFormat="1" applyFont="1" applyFill="1" applyBorder="1" applyAlignment="1">
      <alignment horizontal="center"/>
    </xf>
    <xf numFmtId="0" fontId="12" fillId="0" borderId="1" xfId="2" applyFont="1" applyFill="1" applyBorder="1"/>
    <xf numFmtId="0" fontId="1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/>
    </xf>
    <xf numFmtId="4" fontId="11" fillId="3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horizontal="right"/>
    </xf>
    <xf numFmtId="4" fontId="12" fillId="4" borderId="1" xfId="0" applyNumberFormat="1" applyFont="1" applyFill="1" applyBorder="1" applyAlignment="1">
      <alignment horizontal="right"/>
    </xf>
    <xf numFmtId="0" fontId="12" fillId="4" borderId="1" xfId="0" applyFont="1" applyFill="1" applyBorder="1" applyAlignment="1">
      <alignment wrapText="1"/>
    </xf>
    <xf numFmtId="0" fontId="12" fillId="7" borderId="1" xfId="0" applyFont="1" applyFill="1" applyBorder="1" applyAlignment="1">
      <alignment wrapText="1"/>
    </xf>
    <xf numFmtId="0" fontId="12" fillId="7" borderId="1" xfId="1" applyFont="1" applyFill="1" applyBorder="1" applyAlignment="1">
      <alignment horizontal="left" wrapText="1"/>
    </xf>
    <xf numFmtId="49" fontId="12" fillId="7" borderId="1" xfId="1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12" fillId="2" borderId="1" xfId="0" applyFont="1" applyFill="1" applyBorder="1" applyAlignment="1">
      <alignment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vertical="center" wrapText="1"/>
    </xf>
    <xf numFmtId="0" fontId="16" fillId="0" borderId="1" xfId="2" applyFont="1" applyFill="1" applyBorder="1" applyAlignment="1">
      <alignment horizontal="center" vertical="center"/>
    </xf>
    <xf numFmtId="2" fontId="16" fillId="0" borderId="1" xfId="2" applyNumberFormat="1" applyFont="1" applyFill="1" applyBorder="1" applyAlignment="1">
      <alignment horizontal="right"/>
    </xf>
    <xf numFmtId="2" fontId="16" fillId="0" borderId="1" xfId="0" applyNumberFormat="1" applyFont="1" applyFill="1" applyBorder="1"/>
    <xf numFmtId="0" fontId="16" fillId="0" borderId="1" xfId="0" applyFont="1" applyFill="1" applyBorder="1"/>
    <xf numFmtId="49" fontId="12" fillId="7" borderId="3" xfId="1" applyNumberFormat="1" applyFont="1" applyFill="1" applyBorder="1" applyAlignment="1">
      <alignment horizontal="center"/>
    </xf>
    <xf numFmtId="0" fontId="11" fillId="7" borderId="2" xfId="1" applyFont="1" applyFill="1" applyBorder="1" applyAlignment="1">
      <alignment horizontal="left" wrapText="1"/>
    </xf>
    <xf numFmtId="0" fontId="11" fillId="7" borderId="1" xfId="1" applyFont="1" applyFill="1" applyBorder="1" applyAlignment="1">
      <alignment horizontal="left" wrapText="1"/>
    </xf>
    <xf numFmtId="0" fontId="11" fillId="3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left" wrapText="1"/>
    </xf>
    <xf numFmtId="16" fontId="17" fillId="4" borderId="1" xfId="0" applyNumberFormat="1" applyFont="1" applyFill="1" applyBorder="1" applyAlignment="1">
      <alignment horizontal="left" wrapText="1"/>
    </xf>
    <xf numFmtId="4" fontId="17" fillId="4" borderId="1" xfId="0" applyNumberFormat="1" applyFont="1" applyFill="1" applyBorder="1" applyAlignment="1">
      <alignment horizontal="right" wrapText="1"/>
    </xf>
    <xf numFmtId="0" fontId="12" fillId="4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left"/>
    </xf>
    <xf numFmtId="0" fontId="12" fillId="7" borderId="1" xfId="2" applyFont="1" applyFill="1" applyBorder="1" applyAlignment="1">
      <alignment horizontal="left"/>
    </xf>
    <xf numFmtId="0" fontId="11" fillId="3" borderId="3" xfId="0" applyFont="1" applyFill="1" applyBorder="1" applyAlignment="1">
      <alignment horizontal="center"/>
    </xf>
    <xf numFmtId="4" fontId="11" fillId="3" borderId="1" xfId="0" applyNumberFormat="1" applyFont="1" applyFill="1" applyBorder="1"/>
    <xf numFmtId="0" fontId="11" fillId="4" borderId="3" xfId="0" applyFont="1" applyFill="1" applyBorder="1" applyAlignment="1">
      <alignment horizontal="center"/>
    </xf>
    <xf numFmtId="4" fontId="11" fillId="4" borderId="1" xfId="0" applyNumberFormat="1" applyFont="1" applyFill="1" applyBorder="1"/>
    <xf numFmtId="0" fontId="11" fillId="0" borderId="3" xfId="0" applyFont="1" applyFill="1" applyBorder="1" applyAlignment="1">
      <alignment horizontal="center"/>
    </xf>
    <xf numFmtId="4" fontId="11" fillId="2" borderId="1" xfId="0" applyNumberFormat="1" applyFont="1" applyFill="1" applyBorder="1"/>
    <xf numFmtId="0" fontId="18" fillId="0" borderId="0" xfId="0" applyFont="1" applyFill="1"/>
    <xf numFmtId="4" fontId="12" fillId="2" borderId="1" xfId="0" applyNumberFormat="1" applyFont="1" applyFill="1" applyBorder="1"/>
    <xf numFmtId="0" fontId="12" fillId="2" borderId="1" xfId="0" applyFont="1" applyFill="1" applyBorder="1" applyAlignment="1">
      <alignment horizontal="center"/>
    </xf>
    <xf numFmtId="4" fontId="19" fillId="2" borderId="1" xfId="0" applyNumberFormat="1" applyFont="1" applyFill="1" applyBorder="1"/>
    <xf numFmtId="14" fontId="11" fillId="0" borderId="1" xfId="0" applyNumberFormat="1" applyFont="1" applyFill="1" applyBorder="1"/>
    <xf numFmtId="0" fontId="20" fillId="2" borderId="5" xfId="1" applyFont="1" applyFill="1" applyBorder="1" applyAlignment="1">
      <alignment horizontal="left"/>
    </xf>
    <xf numFmtId="4" fontId="11" fillId="5" borderId="1" xfId="0" applyNumberFormat="1" applyFont="1" applyFill="1" applyBorder="1"/>
    <xf numFmtId="0" fontId="13" fillId="4" borderId="3" xfId="0" applyFont="1" applyFill="1" applyBorder="1" applyAlignment="1">
      <alignment horizontal="center"/>
    </xf>
    <xf numFmtId="4" fontId="13" fillId="4" borderId="1" xfId="0" applyNumberFormat="1" applyFont="1" applyFill="1" applyBorder="1"/>
    <xf numFmtId="4" fontId="11" fillId="0" borderId="7" xfId="0" applyNumberFormat="1" applyFont="1" applyFill="1" applyBorder="1"/>
    <xf numFmtId="4" fontId="12" fillId="0" borderId="1" xfId="0" applyNumberFormat="1" applyFont="1" applyFill="1" applyBorder="1"/>
    <xf numFmtId="0" fontId="18" fillId="0" borderId="1" xfId="0" applyFont="1" applyFill="1" applyBorder="1"/>
    <xf numFmtId="0" fontId="20" fillId="2" borderId="1" xfId="1" applyFont="1" applyFill="1" applyBorder="1" applyAlignment="1">
      <alignment horizontal="left"/>
    </xf>
    <xf numFmtId="4" fontId="5" fillId="0" borderId="0" xfId="0" applyNumberFormat="1" applyFont="1" applyFill="1"/>
    <xf numFmtId="0" fontId="21" fillId="4" borderId="1" xfId="0" applyFont="1" applyFill="1" applyBorder="1"/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4" fillId="0" borderId="0" xfId="0" applyFont="1" applyAlignment="1"/>
    <xf numFmtId="0" fontId="8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</cellXfs>
  <cellStyles count="3">
    <cellStyle name="Normal" xfId="0" builtinId="0"/>
    <cellStyle name="Normal_Anexa F 140 146 10.07" xfId="1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1"/>
  <sheetViews>
    <sheetView tabSelected="1" workbookViewId="0">
      <pane xSplit="3" ySplit="9" topLeftCell="D101" activePane="bottomRight" state="frozen"/>
      <selection pane="topRight" activeCell="D1" sqref="D1"/>
      <selection pane="bottomLeft" activeCell="A12" sqref="A12"/>
      <selection pane="bottomRight" activeCell="I115" sqref="I115"/>
    </sheetView>
  </sheetViews>
  <sheetFormatPr defaultRowHeight="12.75"/>
  <cols>
    <col min="1" max="1" width="6.140625" style="5" customWidth="1"/>
    <col min="2" max="2" width="55.28515625" style="5" customWidth="1"/>
    <col min="3" max="3" width="11" style="29" customWidth="1"/>
    <col min="4" max="4" width="11.85546875" style="5" customWidth="1"/>
    <col min="5" max="5" width="10" style="5" customWidth="1"/>
    <col min="6" max="6" width="9.5703125" style="5" bestFit="1" customWidth="1"/>
    <col min="7" max="16384" width="9.140625" style="5"/>
  </cols>
  <sheetData>
    <row r="1" spans="1:6" s="2" customFormat="1">
      <c r="A1" s="1"/>
      <c r="B1" s="1" t="s">
        <v>0</v>
      </c>
      <c r="C1" s="1" t="s">
        <v>107</v>
      </c>
      <c r="D1" s="1"/>
      <c r="E1" s="1"/>
    </row>
    <row r="2" spans="1:6" ht="18.75">
      <c r="A2" s="3"/>
      <c r="B2" s="95"/>
      <c r="C2" s="95"/>
      <c r="D2" s="4" t="s">
        <v>106</v>
      </c>
      <c r="E2" s="4"/>
    </row>
    <row r="3" spans="1:6" ht="18.75">
      <c r="A3" s="3"/>
      <c r="B3" s="53"/>
      <c r="C3" s="6"/>
      <c r="D3" s="4"/>
      <c r="E3" s="4"/>
    </row>
    <row r="4" spans="1:6" ht="18.75">
      <c r="A4" s="3"/>
      <c r="B4" s="53"/>
      <c r="C4" s="6"/>
      <c r="D4" s="4"/>
      <c r="E4" s="4"/>
    </row>
    <row r="5" spans="1:6" ht="18.75">
      <c r="A5" s="96" t="s">
        <v>1</v>
      </c>
      <c r="B5" s="97"/>
      <c r="C5" s="97"/>
      <c r="D5" s="97"/>
      <c r="E5" s="97"/>
      <c r="F5" s="97"/>
    </row>
    <row r="6" spans="1:6" ht="15.75">
      <c r="A6" s="98" t="s">
        <v>2</v>
      </c>
      <c r="B6" s="99"/>
      <c r="C6" s="99"/>
      <c r="D6" s="99"/>
      <c r="E6" s="99"/>
      <c r="F6" s="99"/>
    </row>
    <row r="7" spans="1:6" ht="15.75">
      <c r="A7" s="7"/>
      <c r="B7" s="100"/>
      <c r="C7" s="97"/>
      <c r="D7" s="97"/>
      <c r="E7" s="97"/>
    </row>
    <row r="8" spans="1:6">
      <c r="A8" s="7"/>
      <c r="B8" s="8"/>
      <c r="C8" s="9"/>
      <c r="E8" s="10" t="s">
        <v>3</v>
      </c>
    </row>
    <row r="9" spans="1:6" ht="49.5" customHeight="1">
      <c r="A9" s="43" t="s">
        <v>4</v>
      </c>
      <c r="B9" s="35" t="s">
        <v>5</v>
      </c>
      <c r="C9" s="36" t="s">
        <v>6</v>
      </c>
      <c r="D9" s="11" t="s">
        <v>81</v>
      </c>
      <c r="E9" s="37" t="s">
        <v>108</v>
      </c>
    </row>
    <row r="10" spans="1:6" ht="24.75" customHeight="1">
      <c r="A10" s="66"/>
      <c r="B10" s="44" t="s">
        <v>64</v>
      </c>
      <c r="C10" s="44"/>
      <c r="D10" s="45">
        <f>E10</f>
        <v>3036.95</v>
      </c>
      <c r="E10" s="45">
        <f>E11+E21</f>
        <v>3036.95</v>
      </c>
      <c r="F10" s="12"/>
    </row>
    <row r="11" spans="1:6" ht="24.75" customHeight="1">
      <c r="A11" s="34"/>
      <c r="B11" s="18" t="s">
        <v>10</v>
      </c>
      <c r="C11" s="38"/>
      <c r="D11" s="46">
        <f t="shared" ref="D11:D78" si="0">E11</f>
        <v>279.95000000000005</v>
      </c>
      <c r="E11" s="46">
        <f>E13+E17+E18</f>
        <v>279.95000000000005</v>
      </c>
      <c r="F11" s="12"/>
    </row>
    <row r="12" spans="1:6" ht="29.25" customHeight="1">
      <c r="A12" s="48"/>
      <c r="B12" s="67" t="s">
        <v>88</v>
      </c>
      <c r="C12" s="68" t="s">
        <v>89</v>
      </c>
      <c r="D12" s="69">
        <f>E12</f>
        <v>1017.73</v>
      </c>
      <c r="E12" s="47">
        <f>E13</f>
        <v>1017.73</v>
      </c>
      <c r="F12" s="12"/>
    </row>
    <row r="13" spans="1:6" ht="20.25" customHeight="1">
      <c r="A13" s="34"/>
      <c r="B13" s="39" t="s">
        <v>68</v>
      </c>
      <c r="C13" s="40" t="s">
        <v>65</v>
      </c>
      <c r="D13" s="46">
        <f t="shared" si="0"/>
        <v>1017.73</v>
      </c>
      <c r="E13" s="46">
        <f>E14+E15</f>
        <v>1017.73</v>
      </c>
      <c r="F13" s="12"/>
    </row>
    <row r="14" spans="1:6" ht="16.5" customHeight="1">
      <c r="A14" s="34"/>
      <c r="B14" s="41" t="s">
        <v>91</v>
      </c>
      <c r="C14" s="42" t="s">
        <v>66</v>
      </c>
      <c r="D14" s="46">
        <f t="shared" si="0"/>
        <v>142.5</v>
      </c>
      <c r="E14" s="46">
        <v>142.5</v>
      </c>
      <c r="F14" s="12"/>
    </row>
    <row r="15" spans="1:6" ht="17.25" customHeight="1">
      <c r="A15" s="34"/>
      <c r="B15" s="41" t="s">
        <v>92</v>
      </c>
      <c r="C15" s="42" t="s">
        <v>67</v>
      </c>
      <c r="D15" s="46">
        <f t="shared" si="0"/>
        <v>875.23</v>
      </c>
      <c r="E15" s="46">
        <v>875.23</v>
      </c>
      <c r="F15" s="12"/>
    </row>
    <row r="16" spans="1:6" ht="18.75" customHeight="1">
      <c r="A16" s="48"/>
      <c r="B16" s="15" t="s">
        <v>86</v>
      </c>
      <c r="C16" s="70">
        <v>37.020000000000003</v>
      </c>
      <c r="D16" s="47">
        <f>E16</f>
        <v>4.22</v>
      </c>
      <c r="E16" s="47">
        <f>E17</f>
        <v>4.22</v>
      </c>
      <c r="F16" s="12"/>
    </row>
    <row r="17" spans="1:8" ht="17.25" customHeight="1">
      <c r="A17" s="34"/>
      <c r="B17" s="19" t="s">
        <v>69</v>
      </c>
      <c r="C17" s="71" t="s">
        <v>87</v>
      </c>
      <c r="D17" s="46">
        <f t="shared" si="0"/>
        <v>4.22</v>
      </c>
      <c r="E17" s="46">
        <v>4.22</v>
      </c>
      <c r="F17" s="12"/>
    </row>
    <row r="18" spans="1:8" ht="19.5" customHeight="1">
      <c r="A18" s="48"/>
      <c r="B18" s="15" t="s">
        <v>82</v>
      </c>
      <c r="C18" s="70" t="s">
        <v>83</v>
      </c>
      <c r="D18" s="47">
        <f t="shared" si="0"/>
        <v>-742</v>
      </c>
      <c r="E18" s="47">
        <f>E19</f>
        <v>-742</v>
      </c>
      <c r="F18" s="12"/>
    </row>
    <row r="19" spans="1:8" ht="17.25" customHeight="1">
      <c r="A19" s="34"/>
      <c r="B19" s="19" t="s">
        <v>84</v>
      </c>
      <c r="C19" s="71">
        <v>42.02</v>
      </c>
      <c r="D19" s="46">
        <f t="shared" si="0"/>
        <v>-742</v>
      </c>
      <c r="E19" s="46">
        <f>E20</f>
        <v>-742</v>
      </c>
      <c r="F19" s="12"/>
    </row>
    <row r="20" spans="1:8" ht="20.25" customHeight="1">
      <c r="A20" s="34"/>
      <c r="B20" s="18" t="s">
        <v>90</v>
      </c>
      <c r="C20" s="71" t="s">
        <v>85</v>
      </c>
      <c r="D20" s="46">
        <f t="shared" si="0"/>
        <v>-742</v>
      </c>
      <c r="E20" s="46">
        <v>-742</v>
      </c>
      <c r="F20" s="12"/>
    </row>
    <row r="21" spans="1:8" ht="20.25" customHeight="1">
      <c r="A21" s="34"/>
      <c r="B21" s="21" t="s">
        <v>12</v>
      </c>
      <c r="C21" s="71"/>
      <c r="D21" s="46">
        <f t="shared" si="0"/>
        <v>2757</v>
      </c>
      <c r="E21" s="46">
        <f>E22</f>
        <v>2757</v>
      </c>
      <c r="F21" s="12"/>
    </row>
    <row r="22" spans="1:8" ht="20.25" customHeight="1">
      <c r="A22" s="48"/>
      <c r="B22" s="72" t="s">
        <v>95</v>
      </c>
      <c r="C22" s="70" t="s">
        <v>96</v>
      </c>
      <c r="D22" s="47">
        <f t="shared" si="0"/>
        <v>2757</v>
      </c>
      <c r="E22" s="47">
        <f>E24+E23+E25</f>
        <v>2757</v>
      </c>
      <c r="F22" s="12"/>
    </row>
    <row r="23" spans="1:8" ht="45" customHeight="1">
      <c r="A23" s="54"/>
      <c r="B23" s="55" t="s">
        <v>110</v>
      </c>
      <c r="C23" s="56" t="s">
        <v>111</v>
      </c>
      <c r="D23" s="46">
        <f t="shared" si="0"/>
        <v>27</v>
      </c>
      <c r="E23" s="57">
        <f>18+9</f>
        <v>27</v>
      </c>
      <c r="F23" s="12"/>
    </row>
    <row r="24" spans="1:8" ht="50.25" customHeight="1">
      <c r="A24" s="34"/>
      <c r="B24" s="49" t="s">
        <v>97</v>
      </c>
      <c r="C24" s="73" t="s">
        <v>98</v>
      </c>
      <c r="D24" s="46">
        <f t="shared" si="0"/>
        <v>1520</v>
      </c>
      <c r="E24" s="46">
        <v>1520</v>
      </c>
      <c r="F24" s="12"/>
    </row>
    <row r="25" spans="1:8" ht="23.25" customHeight="1">
      <c r="A25" s="34"/>
      <c r="B25" s="58" t="s">
        <v>112</v>
      </c>
      <c r="C25" s="59" t="s">
        <v>113</v>
      </c>
      <c r="D25" s="60">
        <f>E25</f>
        <v>1210</v>
      </c>
      <c r="E25" s="61">
        <v>1210</v>
      </c>
      <c r="F25" s="12"/>
    </row>
    <row r="26" spans="1:8" ht="18" customHeight="1">
      <c r="A26" s="13"/>
      <c r="B26" s="13" t="s">
        <v>7</v>
      </c>
      <c r="C26" s="74"/>
      <c r="D26" s="75">
        <f t="shared" si="0"/>
        <v>4055.95</v>
      </c>
      <c r="E26" s="75">
        <f>E27+E36+E78+E98+E118</f>
        <v>4055.95</v>
      </c>
      <c r="F26" s="12"/>
    </row>
    <row r="27" spans="1:8" ht="13.5" customHeight="1">
      <c r="A27" s="14"/>
      <c r="B27" s="15" t="s">
        <v>8</v>
      </c>
      <c r="C27" s="76" t="s">
        <v>9</v>
      </c>
      <c r="D27" s="77">
        <f t="shared" si="0"/>
        <v>305</v>
      </c>
      <c r="E27" s="77">
        <f>E28+E30</f>
        <v>305</v>
      </c>
      <c r="F27" s="12"/>
    </row>
    <row r="28" spans="1:8" ht="16.5" customHeight="1">
      <c r="A28" s="16"/>
      <c r="B28" s="17" t="s">
        <v>10</v>
      </c>
      <c r="C28" s="78"/>
      <c r="D28" s="81">
        <f t="shared" si="0"/>
        <v>305</v>
      </c>
      <c r="E28" s="81">
        <f>E29</f>
        <v>305</v>
      </c>
      <c r="F28" s="12"/>
    </row>
    <row r="29" spans="1:8" ht="15.75" customHeight="1">
      <c r="A29" s="80"/>
      <c r="B29" s="18" t="s">
        <v>11</v>
      </c>
      <c r="C29" s="71">
        <v>20</v>
      </c>
      <c r="D29" s="81">
        <f t="shared" si="0"/>
        <v>305</v>
      </c>
      <c r="E29" s="81">
        <f>3000-100-95-1500-1000</f>
        <v>305</v>
      </c>
      <c r="F29" s="12"/>
    </row>
    <row r="30" spans="1:8" ht="17.25" hidden="1" customHeight="1">
      <c r="A30" s="16"/>
      <c r="B30" s="19" t="s">
        <v>12</v>
      </c>
      <c r="C30" s="71"/>
      <c r="D30" s="79">
        <f t="shared" si="0"/>
        <v>0</v>
      </c>
      <c r="E30" s="81">
        <f>E31</f>
        <v>0</v>
      </c>
      <c r="F30" s="12"/>
    </row>
    <row r="31" spans="1:8" ht="14.25" hidden="1" customHeight="1">
      <c r="A31" s="16"/>
      <c r="B31" s="18" t="s">
        <v>13</v>
      </c>
      <c r="C31" s="71">
        <v>70</v>
      </c>
      <c r="D31" s="79">
        <f t="shared" si="0"/>
        <v>0</v>
      </c>
      <c r="E31" s="81">
        <v>0</v>
      </c>
      <c r="F31" s="12"/>
      <c r="G31" s="5">
        <v>305</v>
      </c>
      <c r="H31" s="5" t="s">
        <v>14</v>
      </c>
    </row>
    <row r="32" spans="1:8" ht="24.75" hidden="1" customHeight="1">
      <c r="A32" s="16"/>
      <c r="B32" s="19" t="s">
        <v>13</v>
      </c>
      <c r="C32" s="71">
        <v>70</v>
      </c>
      <c r="D32" s="79">
        <f t="shared" si="0"/>
        <v>0</v>
      </c>
      <c r="E32" s="81"/>
    </row>
    <row r="33" spans="1:5" ht="29.25" hidden="1">
      <c r="A33" s="16"/>
      <c r="B33" s="22" t="s">
        <v>17</v>
      </c>
      <c r="C33" s="71" t="s">
        <v>18</v>
      </c>
      <c r="D33" s="79">
        <f t="shared" si="0"/>
        <v>0</v>
      </c>
      <c r="E33" s="79">
        <f t="shared" ref="E33" si="1">E34</f>
        <v>0</v>
      </c>
    </row>
    <row r="34" spans="1:5" ht="15" hidden="1">
      <c r="A34" s="16"/>
      <c r="B34" s="23" t="s">
        <v>10</v>
      </c>
      <c r="C34" s="71"/>
      <c r="D34" s="79">
        <f t="shared" si="0"/>
        <v>0</v>
      </c>
      <c r="E34" s="79">
        <f>E35</f>
        <v>0</v>
      </c>
    </row>
    <row r="35" spans="1:5" ht="18.75" hidden="1" customHeight="1">
      <c r="A35" s="18"/>
      <c r="B35" s="18" t="s">
        <v>19</v>
      </c>
      <c r="C35" s="71" t="s">
        <v>20</v>
      </c>
      <c r="D35" s="79">
        <f t="shared" si="0"/>
        <v>0</v>
      </c>
      <c r="E35" s="81">
        <v>0</v>
      </c>
    </row>
    <row r="36" spans="1:5" ht="14.25">
      <c r="A36" s="14"/>
      <c r="B36" s="15" t="s">
        <v>21</v>
      </c>
      <c r="C36" s="76">
        <v>66.02</v>
      </c>
      <c r="D36" s="77">
        <f t="shared" si="0"/>
        <v>2893</v>
      </c>
      <c r="E36" s="77">
        <f>E37+E50+E44+E47</f>
        <v>2893</v>
      </c>
    </row>
    <row r="37" spans="1:5" ht="20.25" customHeight="1">
      <c r="A37" s="16"/>
      <c r="B37" s="21" t="s">
        <v>22</v>
      </c>
      <c r="C37" s="71" t="s">
        <v>23</v>
      </c>
      <c r="D37" s="79">
        <f t="shared" si="0"/>
        <v>2088</v>
      </c>
      <c r="E37" s="79">
        <f>E38+E42</f>
        <v>2088</v>
      </c>
    </row>
    <row r="38" spans="1:5" ht="20.25" customHeight="1">
      <c r="A38" s="16"/>
      <c r="B38" s="17" t="s">
        <v>10</v>
      </c>
      <c r="C38" s="71"/>
      <c r="D38" s="79">
        <f t="shared" si="0"/>
        <v>1700</v>
      </c>
      <c r="E38" s="79">
        <f t="shared" ref="E38:E40" si="2">E39</f>
        <v>1700</v>
      </c>
    </row>
    <row r="39" spans="1:5" ht="19.5" customHeight="1">
      <c r="A39" s="16"/>
      <c r="B39" s="19" t="s">
        <v>15</v>
      </c>
      <c r="C39" s="71">
        <v>1</v>
      </c>
      <c r="D39" s="81">
        <f t="shared" si="0"/>
        <v>1700</v>
      </c>
      <c r="E39" s="81">
        <f t="shared" si="2"/>
        <v>1700</v>
      </c>
    </row>
    <row r="40" spans="1:5" ht="15">
      <c r="A40" s="16"/>
      <c r="B40" s="19" t="s">
        <v>103</v>
      </c>
      <c r="C40" s="78" t="s">
        <v>24</v>
      </c>
      <c r="D40" s="81">
        <f t="shared" si="0"/>
        <v>1700</v>
      </c>
      <c r="E40" s="81">
        <f t="shared" si="2"/>
        <v>1700</v>
      </c>
    </row>
    <row r="41" spans="1:5" ht="18" customHeight="1">
      <c r="A41" s="16"/>
      <c r="B41" s="19" t="s">
        <v>25</v>
      </c>
      <c r="C41" s="78" t="s">
        <v>26</v>
      </c>
      <c r="D41" s="81">
        <f t="shared" si="0"/>
        <v>1700</v>
      </c>
      <c r="E41" s="81">
        <f>200+1500</f>
        <v>1700</v>
      </c>
    </row>
    <row r="42" spans="1:5" ht="18.75" customHeight="1">
      <c r="A42" s="16"/>
      <c r="B42" s="21" t="s">
        <v>12</v>
      </c>
      <c r="C42" s="71"/>
      <c r="D42" s="79">
        <f t="shared" si="0"/>
        <v>388</v>
      </c>
      <c r="E42" s="81">
        <f>E43</f>
        <v>388</v>
      </c>
    </row>
    <row r="43" spans="1:5" ht="16.5" customHeight="1">
      <c r="A43" s="16"/>
      <c r="B43" s="19" t="s">
        <v>27</v>
      </c>
      <c r="C43" s="71" t="s">
        <v>28</v>
      </c>
      <c r="D43" s="81">
        <f t="shared" si="0"/>
        <v>388</v>
      </c>
      <c r="E43" s="81">
        <f>196+152+39+1</f>
        <v>388</v>
      </c>
    </row>
    <row r="44" spans="1:5" ht="16.5" customHeight="1">
      <c r="A44" s="16"/>
      <c r="B44" s="52" t="s">
        <v>102</v>
      </c>
      <c r="C44" s="82" t="s">
        <v>104</v>
      </c>
      <c r="D44" s="79">
        <f t="shared" si="0"/>
        <v>1538</v>
      </c>
      <c r="E44" s="81">
        <f>E45</f>
        <v>1538</v>
      </c>
    </row>
    <row r="45" spans="1:5" ht="16.5" customHeight="1">
      <c r="A45" s="16"/>
      <c r="B45" s="21" t="s">
        <v>12</v>
      </c>
      <c r="C45" s="71"/>
      <c r="D45" s="81">
        <f t="shared" si="0"/>
        <v>1538</v>
      </c>
      <c r="E45" s="81">
        <f>E46</f>
        <v>1538</v>
      </c>
    </row>
    <row r="46" spans="1:5" ht="30.75" customHeight="1">
      <c r="A46" s="16"/>
      <c r="B46" s="50" t="s">
        <v>99</v>
      </c>
      <c r="C46" s="51" t="s">
        <v>100</v>
      </c>
      <c r="D46" s="81">
        <f t="shared" si="0"/>
        <v>1538</v>
      </c>
      <c r="E46" s="81">
        <f>1520+18</f>
        <v>1538</v>
      </c>
    </row>
    <row r="47" spans="1:5" ht="18.75" customHeight="1">
      <c r="A47" s="16"/>
      <c r="B47" s="64" t="s">
        <v>115</v>
      </c>
      <c r="C47" s="63"/>
      <c r="D47" s="79">
        <f t="shared" si="0"/>
        <v>9</v>
      </c>
      <c r="E47" s="81">
        <f>E48</f>
        <v>9</v>
      </c>
    </row>
    <row r="48" spans="1:5" ht="21" customHeight="1">
      <c r="A48" s="16"/>
      <c r="B48" s="21" t="s">
        <v>12</v>
      </c>
      <c r="C48" s="71"/>
      <c r="D48" s="81">
        <f t="shared" si="0"/>
        <v>9</v>
      </c>
      <c r="E48" s="81">
        <v>9</v>
      </c>
    </row>
    <row r="49" spans="1:5" ht="30.75" customHeight="1">
      <c r="A49" s="16"/>
      <c r="B49" s="50" t="s">
        <v>99</v>
      </c>
      <c r="C49" s="51" t="s">
        <v>100</v>
      </c>
      <c r="D49" s="79">
        <f t="shared" si="0"/>
        <v>9</v>
      </c>
      <c r="E49" s="81">
        <v>9</v>
      </c>
    </row>
    <row r="50" spans="1:5" ht="16.5" customHeight="1">
      <c r="A50" s="16"/>
      <c r="B50" s="25" t="s">
        <v>29</v>
      </c>
      <c r="C50" s="71" t="s">
        <v>30</v>
      </c>
      <c r="D50" s="79">
        <f t="shared" si="0"/>
        <v>-742</v>
      </c>
      <c r="E50" s="79">
        <f>E53+E58+E63+E68+E73</f>
        <v>-742</v>
      </c>
    </row>
    <row r="51" spans="1:5" ht="17.25" customHeight="1">
      <c r="A51" s="16"/>
      <c r="B51" s="17" t="s">
        <v>10</v>
      </c>
      <c r="C51" s="71"/>
      <c r="D51" s="79">
        <f t="shared" si="0"/>
        <v>-742</v>
      </c>
      <c r="E51" s="79">
        <f>E54+E59+E64+E69+E74</f>
        <v>-742</v>
      </c>
    </row>
    <row r="52" spans="1:5" ht="18" customHeight="1">
      <c r="A52" s="16"/>
      <c r="B52" s="19" t="s">
        <v>31</v>
      </c>
      <c r="C52" s="71" t="s">
        <v>32</v>
      </c>
      <c r="D52" s="79">
        <f t="shared" si="0"/>
        <v>-742</v>
      </c>
      <c r="E52" s="81">
        <f>E55+E60+E65+E70+E75</f>
        <v>-742</v>
      </c>
    </row>
    <row r="53" spans="1:5" ht="30" customHeight="1">
      <c r="A53" s="16"/>
      <c r="B53" s="22" t="s">
        <v>33</v>
      </c>
      <c r="C53" s="71" t="s">
        <v>30</v>
      </c>
      <c r="D53" s="79">
        <f t="shared" si="0"/>
        <v>-118</v>
      </c>
      <c r="E53" s="79">
        <f t="shared" ref="E53" si="3">E54</f>
        <v>-118</v>
      </c>
    </row>
    <row r="54" spans="1:5" ht="18" customHeight="1">
      <c r="A54" s="16"/>
      <c r="B54" s="17" t="s">
        <v>10</v>
      </c>
      <c r="C54" s="71"/>
      <c r="D54" s="81">
        <f t="shared" si="0"/>
        <v>-118</v>
      </c>
      <c r="E54" s="79">
        <f>E55</f>
        <v>-118</v>
      </c>
    </row>
    <row r="55" spans="1:5" ht="18" customHeight="1">
      <c r="A55" s="16"/>
      <c r="B55" s="19" t="s">
        <v>31</v>
      </c>
      <c r="C55" s="71" t="s">
        <v>32</v>
      </c>
      <c r="D55" s="81">
        <f t="shared" si="0"/>
        <v>-118</v>
      </c>
      <c r="E55" s="81">
        <f>E56+E57</f>
        <v>-118</v>
      </c>
    </row>
    <row r="56" spans="1:5" ht="18" customHeight="1">
      <c r="A56" s="16"/>
      <c r="B56" s="19" t="s">
        <v>34</v>
      </c>
      <c r="C56" s="71">
        <v>10</v>
      </c>
      <c r="D56" s="81">
        <f t="shared" si="0"/>
        <v>-103</v>
      </c>
      <c r="E56" s="81">
        <v>-103</v>
      </c>
    </row>
    <row r="57" spans="1:5" ht="15.75" customHeight="1">
      <c r="A57" s="16"/>
      <c r="B57" s="19" t="s">
        <v>35</v>
      </c>
      <c r="C57" s="71">
        <v>20</v>
      </c>
      <c r="D57" s="81">
        <f t="shared" si="0"/>
        <v>-15</v>
      </c>
      <c r="E57" s="81">
        <v>-15</v>
      </c>
    </row>
    <row r="58" spans="1:5" ht="28.5" customHeight="1">
      <c r="A58" s="16"/>
      <c r="B58" s="22" t="s">
        <v>36</v>
      </c>
      <c r="C58" s="71" t="s">
        <v>30</v>
      </c>
      <c r="D58" s="79">
        <f t="shared" si="0"/>
        <v>-98</v>
      </c>
      <c r="E58" s="79">
        <f t="shared" ref="E58" si="4">E59</f>
        <v>-98</v>
      </c>
    </row>
    <row r="59" spans="1:5" ht="12.75" customHeight="1">
      <c r="A59" s="16"/>
      <c r="B59" s="17" t="s">
        <v>10</v>
      </c>
      <c r="C59" s="71"/>
      <c r="D59" s="81">
        <f t="shared" si="0"/>
        <v>-98</v>
      </c>
      <c r="E59" s="81">
        <f>E60</f>
        <v>-98</v>
      </c>
    </row>
    <row r="60" spans="1:5" ht="17.25" customHeight="1">
      <c r="A60" s="16"/>
      <c r="B60" s="19" t="s">
        <v>31</v>
      </c>
      <c r="C60" s="71" t="s">
        <v>32</v>
      </c>
      <c r="D60" s="81">
        <f t="shared" si="0"/>
        <v>-98</v>
      </c>
      <c r="E60" s="81">
        <f>E61+E62</f>
        <v>-98</v>
      </c>
    </row>
    <row r="61" spans="1:5" ht="16.5" customHeight="1">
      <c r="A61" s="16"/>
      <c r="B61" s="19" t="s">
        <v>34</v>
      </c>
      <c r="C61" s="71">
        <v>10</v>
      </c>
      <c r="D61" s="81">
        <f t="shared" si="0"/>
        <v>-78</v>
      </c>
      <c r="E61" s="81">
        <v>-78</v>
      </c>
    </row>
    <row r="62" spans="1:5" ht="13.5" customHeight="1">
      <c r="A62" s="16"/>
      <c r="B62" s="19" t="s">
        <v>35</v>
      </c>
      <c r="C62" s="71">
        <v>20</v>
      </c>
      <c r="D62" s="81">
        <f t="shared" si="0"/>
        <v>-20</v>
      </c>
      <c r="E62" s="81">
        <v>-20</v>
      </c>
    </row>
    <row r="63" spans="1:5" ht="27.75" customHeight="1">
      <c r="A63" s="16"/>
      <c r="B63" s="25" t="s">
        <v>37</v>
      </c>
      <c r="C63" s="71" t="s">
        <v>30</v>
      </c>
      <c r="D63" s="79">
        <f t="shared" si="0"/>
        <v>-326</v>
      </c>
      <c r="E63" s="79">
        <f t="shared" ref="E63" si="5">E64</f>
        <v>-326</v>
      </c>
    </row>
    <row r="64" spans="1:5" ht="16.5" customHeight="1">
      <c r="A64" s="16"/>
      <c r="B64" s="17" t="s">
        <v>10</v>
      </c>
      <c r="C64" s="71"/>
      <c r="D64" s="79">
        <f t="shared" si="0"/>
        <v>-326</v>
      </c>
      <c r="E64" s="79">
        <f>E65</f>
        <v>-326</v>
      </c>
    </row>
    <row r="65" spans="1:5" ht="15" customHeight="1">
      <c r="A65" s="16"/>
      <c r="B65" s="19" t="s">
        <v>31</v>
      </c>
      <c r="C65" s="71" t="s">
        <v>32</v>
      </c>
      <c r="D65" s="81">
        <f t="shared" si="0"/>
        <v>-326</v>
      </c>
      <c r="E65" s="81">
        <f>E66+E67</f>
        <v>-326</v>
      </c>
    </row>
    <row r="66" spans="1:5" ht="15.75" customHeight="1">
      <c r="A66" s="16"/>
      <c r="B66" s="19" t="s">
        <v>34</v>
      </c>
      <c r="C66" s="71">
        <v>10</v>
      </c>
      <c r="D66" s="81">
        <f t="shared" si="0"/>
        <v>-306</v>
      </c>
      <c r="E66" s="81">
        <v>-306</v>
      </c>
    </row>
    <row r="67" spans="1:5" ht="18" customHeight="1">
      <c r="A67" s="16"/>
      <c r="B67" s="19" t="s">
        <v>35</v>
      </c>
      <c r="C67" s="71">
        <v>20</v>
      </c>
      <c r="D67" s="81">
        <f t="shared" si="0"/>
        <v>-20</v>
      </c>
      <c r="E67" s="81">
        <v>-20</v>
      </c>
    </row>
    <row r="68" spans="1:5" ht="27.75" customHeight="1">
      <c r="A68" s="16"/>
      <c r="B68" s="22" t="s">
        <v>38</v>
      </c>
      <c r="C68" s="71" t="s">
        <v>30</v>
      </c>
      <c r="D68" s="79">
        <f t="shared" si="0"/>
        <v>-102</v>
      </c>
      <c r="E68" s="79">
        <f t="shared" ref="E68" si="6">E69</f>
        <v>-102</v>
      </c>
    </row>
    <row r="69" spans="1:5" ht="15" customHeight="1">
      <c r="A69" s="16"/>
      <c r="B69" s="17" t="s">
        <v>10</v>
      </c>
      <c r="C69" s="71"/>
      <c r="D69" s="79">
        <f t="shared" si="0"/>
        <v>-102</v>
      </c>
      <c r="E69" s="79">
        <f>E70</f>
        <v>-102</v>
      </c>
    </row>
    <row r="70" spans="1:5" ht="12.75" customHeight="1">
      <c r="A70" s="16"/>
      <c r="B70" s="19" t="s">
        <v>31</v>
      </c>
      <c r="C70" s="71" t="s">
        <v>32</v>
      </c>
      <c r="D70" s="81">
        <f t="shared" si="0"/>
        <v>-102</v>
      </c>
      <c r="E70" s="81">
        <f>E71+E72</f>
        <v>-102</v>
      </c>
    </row>
    <row r="71" spans="1:5" ht="12.75" customHeight="1">
      <c r="A71" s="16"/>
      <c r="B71" s="19" t="s">
        <v>34</v>
      </c>
      <c r="C71" s="71">
        <v>10</v>
      </c>
      <c r="D71" s="81">
        <f t="shared" si="0"/>
        <v>-89</v>
      </c>
      <c r="E71" s="81">
        <v>-89</v>
      </c>
    </row>
    <row r="72" spans="1:5" ht="12.75" customHeight="1">
      <c r="A72" s="16"/>
      <c r="B72" s="19" t="s">
        <v>35</v>
      </c>
      <c r="C72" s="71">
        <v>20</v>
      </c>
      <c r="D72" s="81">
        <f t="shared" si="0"/>
        <v>-13</v>
      </c>
      <c r="E72" s="81">
        <v>-13</v>
      </c>
    </row>
    <row r="73" spans="1:5" ht="27.75" customHeight="1">
      <c r="A73" s="16"/>
      <c r="B73" s="22" t="s">
        <v>39</v>
      </c>
      <c r="C73" s="71" t="s">
        <v>30</v>
      </c>
      <c r="D73" s="79">
        <f t="shared" si="0"/>
        <v>-98</v>
      </c>
      <c r="E73" s="79">
        <f t="shared" ref="E73" si="7">E74</f>
        <v>-98</v>
      </c>
    </row>
    <row r="74" spans="1:5" ht="18" customHeight="1">
      <c r="A74" s="16"/>
      <c r="B74" s="23" t="s">
        <v>10</v>
      </c>
      <c r="C74" s="71"/>
      <c r="D74" s="79">
        <f t="shared" si="0"/>
        <v>-98</v>
      </c>
      <c r="E74" s="79">
        <f>E75</f>
        <v>-98</v>
      </c>
    </row>
    <row r="75" spans="1:5" ht="15.75" customHeight="1">
      <c r="A75" s="16"/>
      <c r="B75" s="19" t="s">
        <v>31</v>
      </c>
      <c r="C75" s="71" t="s">
        <v>32</v>
      </c>
      <c r="D75" s="81">
        <f t="shared" si="0"/>
        <v>-98</v>
      </c>
      <c r="E75" s="81">
        <f>E76+E77</f>
        <v>-98</v>
      </c>
    </row>
    <row r="76" spans="1:5" ht="16.5" customHeight="1">
      <c r="A76" s="16"/>
      <c r="B76" s="19" t="s">
        <v>34</v>
      </c>
      <c r="C76" s="71">
        <v>10</v>
      </c>
      <c r="D76" s="81">
        <f t="shared" si="0"/>
        <v>-88</v>
      </c>
      <c r="E76" s="81">
        <v>-88</v>
      </c>
    </row>
    <row r="77" spans="1:5" ht="17.25" customHeight="1">
      <c r="A77" s="16"/>
      <c r="B77" s="19" t="s">
        <v>35</v>
      </c>
      <c r="C77" s="71">
        <v>20</v>
      </c>
      <c r="D77" s="81">
        <f t="shared" si="0"/>
        <v>-10</v>
      </c>
      <c r="E77" s="81">
        <v>-10</v>
      </c>
    </row>
    <row r="78" spans="1:5" ht="16.5" customHeight="1">
      <c r="A78" s="14"/>
      <c r="B78" s="20" t="s">
        <v>40</v>
      </c>
      <c r="C78" s="76" t="s">
        <v>41</v>
      </c>
      <c r="D78" s="77">
        <f t="shared" si="0"/>
        <v>295</v>
      </c>
      <c r="E78" s="77">
        <f>E79+E85+E92</f>
        <v>295</v>
      </c>
    </row>
    <row r="79" spans="1:5" ht="15.75" customHeight="1">
      <c r="A79" s="16"/>
      <c r="B79" s="24" t="s">
        <v>42</v>
      </c>
      <c r="C79" s="71" t="s">
        <v>109</v>
      </c>
      <c r="D79" s="79">
        <f t="shared" ref="D79:D127" si="8">E79</f>
        <v>100</v>
      </c>
      <c r="E79" s="79">
        <f>E80</f>
        <v>100</v>
      </c>
    </row>
    <row r="80" spans="1:5" ht="15.75" customHeight="1">
      <c r="A80" s="16"/>
      <c r="B80" s="17" t="s">
        <v>10</v>
      </c>
      <c r="C80" s="71"/>
      <c r="D80" s="81">
        <f t="shared" si="8"/>
        <v>100</v>
      </c>
      <c r="E80" s="81">
        <f>E81</f>
        <v>100</v>
      </c>
    </row>
    <row r="81" spans="1:5" ht="15.75" customHeight="1">
      <c r="A81" s="16"/>
      <c r="B81" s="19" t="s">
        <v>15</v>
      </c>
      <c r="C81" s="71">
        <v>1</v>
      </c>
      <c r="D81" s="81">
        <f t="shared" si="8"/>
        <v>100</v>
      </c>
      <c r="E81" s="81">
        <f t="shared" ref="E81" si="9">E82</f>
        <v>100</v>
      </c>
    </row>
    <row r="82" spans="1:5" ht="15.75" customHeight="1">
      <c r="A82" s="16"/>
      <c r="B82" s="19" t="s">
        <v>43</v>
      </c>
      <c r="C82" s="71" t="s">
        <v>16</v>
      </c>
      <c r="D82" s="81">
        <f t="shared" si="8"/>
        <v>100</v>
      </c>
      <c r="E82" s="81">
        <f>E83</f>
        <v>100</v>
      </c>
    </row>
    <row r="83" spans="1:5" ht="18" customHeight="1">
      <c r="A83" s="16"/>
      <c r="B83" s="19" t="s">
        <v>34</v>
      </c>
      <c r="C83" s="71">
        <v>10</v>
      </c>
      <c r="D83" s="81">
        <f t="shared" si="8"/>
        <v>100</v>
      </c>
      <c r="E83" s="83">
        <v>100</v>
      </c>
    </row>
    <row r="84" spans="1:5" ht="13.5" hidden="1" customHeight="1">
      <c r="A84" s="16"/>
      <c r="B84" s="19" t="s">
        <v>45</v>
      </c>
      <c r="C84" s="71">
        <v>59</v>
      </c>
      <c r="D84" s="79">
        <f t="shared" si="8"/>
        <v>0</v>
      </c>
      <c r="E84" s="83"/>
    </row>
    <row r="85" spans="1:5" ht="13.5" customHeight="1">
      <c r="A85" s="16"/>
      <c r="B85" s="24" t="s">
        <v>46</v>
      </c>
      <c r="C85" s="71" t="s">
        <v>47</v>
      </c>
      <c r="D85" s="79">
        <f t="shared" si="8"/>
        <v>100</v>
      </c>
      <c r="E85" s="79">
        <f>E86</f>
        <v>100</v>
      </c>
    </row>
    <row r="86" spans="1:5" ht="15">
      <c r="A86" s="16"/>
      <c r="B86" s="17" t="s">
        <v>10</v>
      </c>
      <c r="C86" s="71"/>
      <c r="D86" s="81">
        <f t="shared" si="8"/>
        <v>100</v>
      </c>
      <c r="E86" s="81">
        <f t="shared" ref="E86:E87" si="10">E87</f>
        <v>100</v>
      </c>
    </row>
    <row r="87" spans="1:5" ht="15">
      <c r="A87" s="16"/>
      <c r="B87" s="19" t="s">
        <v>15</v>
      </c>
      <c r="C87" s="71">
        <v>1</v>
      </c>
      <c r="D87" s="81">
        <f t="shared" si="8"/>
        <v>100</v>
      </c>
      <c r="E87" s="81">
        <f t="shared" si="10"/>
        <v>100</v>
      </c>
    </row>
    <row r="88" spans="1:5" ht="14.25" customHeight="1">
      <c r="A88" s="16"/>
      <c r="B88" s="19" t="s">
        <v>43</v>
      </c>
      <c r="C88" s="71" t="s">
        <v>16</v>
      </c>
      <c r="D88" s="81">
        <f t="shared" si="8"/>
        <v>100</v>
      </c>
      <c r="E88" s="81">
        <f t="shared" ref="E88" si="11">E89+E90+E91</f>
        <v>100</v>
      </c>
    </row>
    <row r="89" spans="1:5" ht="15.75" hidden="1" customHeight="1">
      <c r="A89" s="16"/>
      <c r="B89" s="19" t="s">
        <v>34</v>
      </c>
      <c r="C89" s="71">
        <v>10</v>
      </c>
      <c r="D89" s="81">
        <f t="shared" si="8"/>
        <v>0</v>
      </c>
      <c r="E89" s="83"/>
    </row>
    <row r="90" spans="1:5" ht="15.75" customHeight="1">
      <c r="A90" s="16"/>
      <c r="B90" s="18" t="s">
        <v>11</v>
      </c>
      <c r="C90" s="71">
        <v>20</v>
      </c>
      <c r="D90" s="81">
        <f t="shared" si="8"/>
        <v>100</v>
      </c>
      <c r="E90" s="83">
        <v>100</v>
      </c>
    </row>
    <row r="91" spans="1:5" ht="19.5" hidden="1" customHeight="1">
      <c r="A91" s="16"/>
      <c r="B91" s="19" t="s">
        <v>48</v>
      </c>
      <c r="C91" s="71">
        <v>59</v>
      </c>
      <c r="D91" s="79">
        <f t="shared" si="8"/>
        <v>0</v>
      </c>
      <c r="E91" s="83"/>
    </row>
    <row r="92" spans="1:5" ht="12.75" customHeight="1">
      <c r="A92" s="16"/>
      <c r="B92" s="25" t="s">
        <v>49</v>
      </c>
      <c r="C92" s="71" t="s">
        <v>50</v>
      </c>
      <c r="D92" s="79">
        <f t="shared" si="8"/>
        <v>95</v>
      </c>
      <c r="E92" s="79">
        <f>E93</f>
        <v>95</v>
      </c>
    </row>
    <row r="93" spans="1:5" ht="17.25" customHeight="1">
      <c r="A93" s="16"/>
      <c r="B93" s="17" t="s">
        <v>10</v>
      </c>
      <c r="C93" s="71"/>
      <c r="D93" s="81">
        <f t="shared" si="8"/>
        <v>95</v>
      </c>
      <c r="E93" s="81">
        <f t="shared" ref="E93:E94" si="12">E94</f>
        <v>95</v>
      </c>
    </row>
    <row r="94" spans="1:5" ht="15.75" customHeight="1">
      <c r="A94" s="16"/>
      <c r="B94" s="19" t="s">
        <v>15</v>
      </c>
      <c r="C94" s="71">
        <v>1</v>
      </c>
      <c r="D94" s="81">
        <f t="shared" si="8"/>
        <v>95</v>
      </c>
      <c r="E94" s="81">
        <f t="shared" si="12"/>
        <v>95</v>
      </c>
    </row>
    <row r="95" spans="1:5" ht="17.25" customHeight="1">
      <c r="A95" s="16"/>
      <c r="B95" s="19" t="s">
        <v>105</v>
      </c>
      <c r="C95" s="71" t="s">
        <v>16</v>
      </c>
      <c r="D95" s="81">
        <f t="shared" si="8"/>
        <v>95</v>
      </c>
      <c r="E95" s="81">
        <f>E96+E97</f>
        <v>95</v>
      </c>
    </row>
    <row r="96" spans="1:5" ht="13.5" hidden="1" customHeight="1">
      <c r="A96" s="16"/>
      <c r="B96" s="19" t="s">
        <v>34</v>
      </c>
      <c r="C96" s="71">
        <v>10</v>
      </c>
      <c r="D96" s="79">
        <f t="shared" si="8"/>
        <v>0</v>
      </c>
      <c r="E96" s="83"/>
    </row>
    <row r="97" spans="1:5" ht="18" customHeight="1">
      <c r="A97" s="16"/>
      <c r="B97" s="18" t="s">
        <v>11</v>
      </c>
      <c r="C97" s="71">
        <v>20</v>
      </c>
      <c r="D97" s="81">
        <f t="shared" si="8"/>
        <v>95</v>
      </c>
      <c r="E97" s="83">
        <v>95</v>
      </c>
    </row>
    <row r="98" spans="1:5" ht="18" customHeight="1">
      <c r="A98" s="14"/>
      <c r="B98" s="15" t="s">
        <v>52</v>
      </c>
      <c r="C98" s="76">
        <v>68.02</v>
      </c>
      <c r="D98" s="77">
        <f t="shared" si="8"/>
        <v>-2664.78</v>
      </c>
      <c r="E98" s="77">
        <f>E99+E105+E115+E111+E108</f>
        <v>-2664.78</v>
      </c>
    </row>
    <row r="99" spans="1:5" ht="30.75" customHeight="1">
      <c r="A99" s="84"/>
      <c r="B99" s="25" t="s">
        <v>53</v>
      </c>
      <c r="C99" s="78" t="s">
        <v>54</v>
      </c>
      <c r="D99" s="79">
        <f t="shared" si="8"/>
        <v>-2995.78</v>
      </c>
      <c r="E99" s="79">
        <f>E100+E103</f>
        <v>-2995.78</v>
      </c>
    </row>
    <row r="100" spans="1:5" ht="18" customHeight="1">
      <c r="A100" s="16"/>
      <c r="B100" s="23" t="s">
        <v>10</v>
      </c>
      <c r="C100" s="78"/>
      <c r="D100" s="81">
        <f t="shared" si="8"/>
        <v>-2995.78</v>
      </c>
      <c r="E100" s="81">
        <f>E101</f>
        <v>-2995.78</v>
      </c>
    </row>
    <row r="101" spans="1:5" ht="19.5" customHeight="1">
      <c r="A101" s="16"/>
      <c r="B101" s="19" t="s">
        <v>55</v>
      </c>
      <c r="C101" s="71">
        <v>10</v>
      </c>
      <c r="D101" s="81">
        <f t="shared" si="8"/>
        <v>-2995.78</v>
      </c>
      <c r="E101" s="81">
        <f>-3000+4.22</f>
        <v>-2995.78</v>
      </c>
    </row>
    <row r="102" spans="1:5" ht="18.75" hidden="1" customHeight="1">
      <c r="A102" s="16"/>
      <c r="B102" s="18" t="s">
        <v>11</v>
      </c>
      <c r="C102" s="71">
        <v>20</v>
      </c>
      <c r="D102" s="79">
        <f t="shared" si="8"/>
        <v>0</v>
      </c>
      <c r="E102" s="81"/>
    </row>
    <row r="103" spans="1:5" ht="0.75" customHeight="1">
      <c r="A103" s="16"/>
      <c r="B103" s="19" t="s">
        <v>12</v>
      </c>
      <c r="C103" s="78"/>
      <c r="D103" s="79"/>
      <c r="E103" s="81">
        <f>E104</f>
        <v>0</v>
      </c>
    </row>
    <row r="104" spans="1:5" ht="18.75" hidden="1" customHeight="1">
      <c r="A104" s="16"/>
      <c r="B104" s="19" t="s">
        <v>62</v>
      </c>
      <c r="C104" s="71">
        <v>70</v>
      </c>
      <c r="D104" s="79"/>
      <c r="E104" s="81"/>
    </row>
    <row r="105" spans="1:5" ht="28.5" customHeight="1">
      <c r="A105" s="16"/>
      <c r="B105" s="22" t="s">
        <v>56</v>
      </c>
      <c r="C105" s="71" t="s">
        <v>78</v>
      </c>
      <c r="D105" s="79">
        <f t="shared" si="8"/>
        <v>138</v>
      </c>
      <c r="E105" s="81">
        <f>E106</f>
        <v>138</v>
      </c>
    </row>
    <row r="106" spans="1:5" ht="18.75" customHeight="1">
      <c r="A106" s="16"/>
      <c r="B106" s="19" t="s">
        <v>12</v>
      </c>
      <c r="C106" s="71"/>
      <c r="D106" s="81">
        <f t="shared" si="8"/>
        <v>138</v>
      </c>
      <c r="E106" s="81">
        <f>E107</f>
        <v>138</v>
      </c>
    </row>
    <row r="107" spans="1:5" ht="18.75" customHeight="1">
      <c r="A107" s="16"/>
      <c r="B107" s="19" t="s">
        <v>62</v>
      </c>
      <c r="C107" s="71">
        <v>70</v>
      </c>
      <c r="D107" s="81">
        <f t="shared" si="8"/>
        <v>138</v>
      </c>
      <c r="E107" s="81">
        <v>138</v>
      </c>
    </row>
    <row r="108" spans="1:5" ht="18.75" customHeight="1">
      <c r="A108" s="16"/>
      <c r="B108" s="21" t="s">
        <v>57</v>
      </c>
      <c r="C108" s="71" t="s">
        <v>78</v>
      </c>
      <c r="D108" s="79">
        <f t="shared" si="8"/>
        <v>21</v>
      </c>
      <c r="E108" s="81">
        <f>E109</f>
        <v>21</v>
      </c>
    </row>
    <row r="109" spans="1:5" ht="18.75" customHeight="1">
      <c r="A109" s="16"/>
      <c r="B109" s="23" t="s">
        <v>10</v>
      </c>
      <c r="C109" s="71"/>
      <c r="D109" s="81">
        <f t="shared" si="8"/>
        <v>21</v>
      </c>
      <c r="E109" s="81">
        <f>E110</f>
        <v>21</v>
      </c>
    </row>
    <row r="110" spans="1:5" ht="18.75" customHeight="1">
      <c r="A110" s="16"/>
      <c r="B110" s="19" t="s">
        <v>55</v>
      </c>
      <c r="C110" s="71">
        <v>10</v>
      </c>
      <c r="D110" s="81">
        <f t="shared" si="8"/>
        <v>21</v>
      </c>
      <c r="E110" s="81">
        <v>21</v>
      </c>
    </row>
    <row r="111" spans="1:5" ht="27.75" customHeight="1">
      <c r="A111" s="16"/>
      <c r="B111" s="22" t="s">
        <v>33</v>
      </c>
      <c r="C111" s="71" t="s">
        <v>76</v>
      </c>
      <c r="D111" s="79">
        <f t="shared" si="8"/>
        <v>160</v>
      </c>
      <c r="E111" s="81">
        <f>E112</f>
        <v>160</v>
      </c>
    </row>
    <row r="112" spans="1:5" ht="21" customHeight="1">
      <c r="A112" s="16"/>
      <c r="B112" s="17" t="s">
        <v>10</v>
      </c>
      <c r="C112" s="71"/>
      <c r="D112" s="81">
        <f t="shared" si="8"/>
        <v>160</v>
      </c>
      <c r="E112" s="81">
        <f>E113</f>
        <v>160</v>
      </c>
    </row>
    <row r="113" spans="1:5" ht="18.75" customHeight="1">
      <c r="A113" s="16"/>
      <c r="B113" s="19" t="s">
        <v>93</v>
      </c>
      <c r="C113" s="71" t="s">
        <v>32</v>
      </c>
      <c r="D113" s="81">
        <f t="shared" si="8"/>
        <v>160</v>
      </c>
      <c r="E113" s="81">
        <f>E114</f>
        <v>160</v>
      </c>
    </row>
    <row r="114" spans="1:5" ht="18.75" customHeight="1">
      <c r="A114" s="16"/>
      <c r="B114" s="19" t="s">
        <v>94</v>
      </c>
      <c r="C114" s="71">
        <v>10</v>
      </c>
      <c r="D114" s="81">
        <f t="shared" si="8"/>
        <v>160</v>
      </c>
      <c r="E114" s="81">
        <v>160</v>
      </c>
    </row>
    <row r="115" spans="1:5" ht="27" customHeight="1">
      <c r="A115" s="16"/>
      <c r="B115" s="22" t="s">
        <v>58</v>
      </c>
      <c r="C115" s="71" t="s">
        <v>76</v>
      </c>
      <c r="D115" s="79">
        <f t="shared" si="8"/>
        <v>12</v>
      </c>
      <c r="E115" s="81">
        <f>E116</f>
        <v>12</v>
      </c>
    </row>
    <row r="116" spans="1:5" ht="15" customHeight="1">
      <c r="A116" s="16"/>
      <c r="B116" s="19" t="s">
        <v>12</v>
      </c>
      <c r="C116" s="71"/>
      <c r="D116" s="81">
        <f t="shared" si="8"/>
        <v>12</v>
      </c>
      <c r="E116" s="81">
        <f>E117</f>
        <v>12</v>
      </c>
    </row>
    <row r="117" spans="1:5" ht="15" customHeight="1">
      <c r="A117" s="16"/>
      <c r="B117" s="85" t="s">
        <v>51</v>
      </c>
      <c r="C117" s="71" t="s">
        <v>77</v>
      </c>
      <c r="D117" s="81">
        <f t="shared" si="8"/>
        <v>12</v>
      </c>
      <c r="E117" s="81">
        <v>12</v>
      </c>
    </row>
    <row r="118" spans="1:5" ht="19.5" customHeight="1">
      <c r="A118" s="14"/>
      <c r="B118" s="15" t="s">
        <v>59</v>
      </c>
      <c r="C118" s="76">
        <v>84.02</v>
      </c>
      <c r="D118" s="77">
        <f t="shared" si="8"/>
        <v>3227.73</v>
      </c>
      <c r="E118" s="77">
        <f>E120</f>
        <v>3227.73</v>
      </c>
    </row>
    <row r="119" spans="1:5" ht="11.25" hidden="1" customHeight="1">
      <c r="A119" s="16"/>
      <c r="B119" s="19" t="s">
        <v>44</v>
      </c>
      <c r="C119" s="71">
        <v>85.01</v>
      </c>
      <c r="D119" s="86">
        <f t="shared" si="8"/>
        <v>0</v>
      </c>
      <c r="E119" s="79"/>
    </row>
    <row r="120" spans="1:5" ht="15">
      <c r="A120" s="26"/>
      <c r="B120" s="21" t="s">
        <v>60</v>
      </c>
      <c r="C120" s="71" t="s">
        <v>61</v>
      </c>
      <c r="D120" s="79">
        <f t="shared" si="8"/>
        <v>3227.73</v>
      </c>
      <c r="E120" s="79">
        <f>E121+E125</f>
        <v>3227.73</v>
      </c>
    </row>
    <row r="121" spans="1:5" ht="15">
      <c r="A121" s="16"/>
      <c r="B121" s="17" t="s">
        <v>10</v>
      </c>
      <c r="C121" s="71"/>
      <c r="D121" s="79">
        <f t="shared" si="8"/>
        <v>2017.73</v>
      </c>
      <c r="E121" s="79">
        <f t="shared" ref="E121" si="13">E122</f>
        <v>2017.73</v>
      </c>
    </row>
    <row r="122" spans="1:5" ht="15">
      <c r="A122" s="16"/>
      <c r="B122" s="19" t="s">
        <v>15</v>
      </c>
      <c r="C122" s="71">
        <v>1</v>
      </c>
      <c r="D122" s="81">
        <f t="shared" si="8"/>
        <v>2017.73</v>
      </c>
      <c r="E122" s="81">
        <f>E123+E124</f>
        <v>2017.73</v>
      </c>
    </row>
    <row r="123" spans="1:5" ht="0.75" customHeight="1">
      <c r="A123" s="16"/>
      <c r="B123" s="19" t="s">
        <v>34</v>
      </c>
      <c r="C123" s="71">
        <v>10</v>
      </c>
      <c r="D123" s="81">
        <f t="shared" si="8"/>
        <v>0</v>
      </c>
      <c r="E123" s="81"/>
    </row>
    <row r="124" spans="1:5" ht="16.5" customHeight="1">
      <c r="A124" s="16"/>
      <c r="B124" s="18" t="s">
        <v>11</v>
      </c>
      <c r="C124" s="71">
        <v>20</v>
      </c>
      <c r="D124" s="81">
        <f t="shared" si="8"/>
        <v>2017.73</v>
      </c>
      <c r="E124" s="81">
        <f>1017.73+1000</f>
        <v>2017.73</v>
      </c>
    </row>
    <row r="125" spans="1:5" ht="15.75" customHeight="1">
      <c r="A125" s="16"/>
      <c r="B125" s="19" t="s">
        <v>12</v>
      </c>
      <c r="C125" s="78"/>
      <c r="D125" s="79">
        <f t="shared" si="8"/>
        <v>1210</v>
      </c>
      <c r="E125" s="79">
        <f t="shared" ref="E125" si="14">E126</f>
        <v>1210</v>
      </c>
    </row>
    <row r="126" spans="1:5" ht="13.5" customHeight="1">
      <c r="A126" s="16"/>
      <c r="B126" s="19" t="s">
        <v>62</v>
      </c>
      <c r="C126" s="71">
        <v>70</v>
      </c>
      <c r="D126" s="81">
        <f t="shared" si="8"/>
        <v>1210</v>
      </c>
      <c r="E126" s="81">
        <v>1210</v>
      </c>
    </row>
    <row r="127" spans="1:5" ht="16.5" customHeight="1" thickBot="1">
      <c r="A127" s="27"/>
      <c r="B127" s="28" t="s">
        <v>63</v>
      </c>
      <c r="C127" s="87"/>
      <c r="D127" s="77">
        <f t="shared" si="8"/>
        <v>-1019</v>
      </c>
      <c r="E127" s="88">
        <f>E10-E26</f>
        <v>-1019</v>
      </c>
    </row>
    <row r="128" spans="1:5" ht="14.25">
      <c r="A128" s="80"/>
      <c r="B128" s="30" t="s">
        <v>70</v>
      </c>
      <c r="C128" s="89">
        <f>C129+C130</f>
        <v>1019</v>
      </c>
      <c r="D128" s="80"/>
      <c r="E128" s="80"/>
    </row>
    <row r="129" spans="1:8" ht="15">
      <c r="A129" s="80"/>
      <c r="B129" s="34" t="s">
        <v>71</v>
      </c>
      <c r="C129" s="90">
        <f>C133+C142+C149+C146</f>
        <v>481</v>
      </c>
      <c r="D129" s="80"/>
      <c r="E129" s="80"/>
    </row>
    <row r="130" spans="1:8" ht="15">
      <c r="A130" s="80"/>
      <c r="B130" s="34" t="s">
        <v>72</v>
      </c>
      <c r="C130" s="90">
        <f>C136+C134+C145+C151+C137+C139</f>
        <v>538</v>
      </c>
      <c r="D130" s="80"/>
      <c r="E130" s="80"/>
    </row>
    <row r="131" spans="1:8" ht="14.25">
      <c r="A131" s="80"/>
      <c r="B131" s="31" t="s">
        <v>74</v>
      </c>
      <c r="C131" s="77">
        <f>C132+C135+C138</f>
        <v>588</v>
      </c>
      <c r="D131" s="80"/>
      <c r="E131" s="80"/>
    </row>
    <row r="132" spans="1:8" ht="15">
      <c r="A132" s="80"/>
      <c r="B132" s="32" t="s">
        <v>75</v>
      </c>
      <c r="C132" s="90">
        <f>C133+C134</f>
        <v>396</v>
      </c>
      <c r="D132" s="80"/>
      <c r="E132" s="80"/>
      <c r="H132" s="93">
        <f>C131+C140+C143</f>
        <v>1019</v>
      </c>
    </row>
    <row r="133" spans="1:8" ht="15">
      <c r="A133" s="80"/>
      <c r="B133" s="18" t="s">
        <v>73</v>
      </c>
      <c r="C133" s="18">
        <v>200</v>
      </c>
      <c r="D133" s="80"/>
      <c r="E133" s="80"/>
    </row>
    <row r="134" spans="1:8" ht="15">
      <c r="A134" s="80"/>
      <c r="B134" s="18" t="s">
        <v>79</v>
      </c>
      <c r="C134" s="18">
        <f>196</f>
        <v>196</v>
      </c>
      <c r="D134" s="80"/>
      <c r="E134" s="80"/>
    </row>
    <row r="135" spans="1:8" ht="15">
      <c r="A135" s="80"/>
      <c r="B135" s="52" t="s">
        <v>102</v>
      </c>
      <c r="C135" s="18">
        <f>C136+C137</f>
        <v>191</v>
      </c>
      <c r="D135" s="80"/>
      <c r="E135" s="80"/>
    </row>
    <row r="136" spans="1:8" ht="15">
      <c r="A136" s="80"/>
      <c r="B136" s="18" t="s">
        <v>101</v>
      </c>
      <c r="C136" s="18">
        <f>152+20</f>
        <v>172</v>
      </c>
      <c r="D136" s="80"/>
      <c r="E136" s="80"/>
    </row>
    <row r="137" spans="1:8" ht="15">
      <c r="A137" s="80"/>
      <c r="B137" s="62" t="s">
        <v>114</v>
      </c>
      <c r="C137" s="62">
        <v>19</v>
      </c>
      <c r="D137" s="80"/>
      <c r="E137" s="80"/>
    </row>
    <row r="138" spans="1:8" ht="15">
      <c r="A138" s="80"/>
      <c r="B138" s="65" t="s">
        <v>115</v>
      </c>
      <c r="C138" s="62">
        <f>C139</f>
        <v>1</v>
      </c>
      <c r="D138" s="80"/>
      <c r="E138" s="80"/>
    </row>
    <row r="139" spans="1:8" ht="15">
      <c r="A139" s="80"/>
      <c r="B139" s="18" t="s">
        <v>101</v>
      </c>
      <c r="C139" s="62">
        <v>1</v>
      </c>
      <c r="D139" s="80"/>
      <c r="E139" s="80"/>
    </row>
    <row r="140" spans="1:8" ht="14.25">
      <c r="A140" s="80"/>
      <c r="B140" s="31" t="s">
        <v>40</v>
      </c>
      <c r="C140" s="14">
        <f>C141</f>
        <v>100</v>
      </c>
      <c r="D140" s="80"/>
      <c r="E140" s="80"/>
    </row>
    <row r="141" spans="1:8" ht="15">
      <c r="A141" s="80"/>
      <c r="B141" s="33" t="s">
        <v>42</v>
      </c>
      <c r="C141" s="18">
        <f>C142</f>
        <v>100</v>
      </c>
      <c r="D141" s="80"/>
      <c r="E141" s="80"/>
    </row>
    <row r="142" spans="1:8" ht="15">
      <c r="A142" s="80"/>
      <c r="B142" s="18" t="s">
        <v>73</v>
      </c>
      <c r="C142" s="18">
        <v>100</v>
      </c>
      <c r="D142" s="80"/>
      <c r="E142" s="80"/>
    </row>
    <row r="143" spans="1:8" ht="15">
      <c r="A143" s="80"/>
      <c r="B143" s="14" t="s">
        <v>52</v>
      </c>
      <c r="C143" s="94">
        <f>C144+C150+C148+C146</f>
        <v>331</v>
      </c>
      <c r="D143" s="80"/>
      <c r="E143" s="80"/>
    </row>
    <row r="144" spans="1:8" ht="28.5">
      <c r="A144" s="80"/>
      <c r="B144" s="32" t="s">
        <v>56</v>
      </c>
      <c r="C144" s="91">
        <f>C145</f>
        <v>138</v>
      </c>
      <c r="D144" s="80"/>
      <c r="E144" s="80"/>
    </row>
    <row r="145" spans="1:5" ht="15">
      <c r="A145" s="80"/>
      <c r="B145" s="18" t="s">
        <v>62</v>
      </c>
      <c r="C145" s="91">
        <v>138</v>
      </c>
      <c r="D145" s="80"/>
      <c r="E145" s="80"/>
    </row>
    <row r="146" spans="1:5" ht="14.25">
      <c r="A146" s="80"/>
      <c r="B146" s="16" t="s">
        <v>57</v>
      </c>
      <c r="C146" s="91">
        <f>C147</f>
        <v>21</v>
      </c>
      <c r="D146" s="80"/>
      <c r="E146" s="80"/>
    </row>
    <row r="147" spans="1:5" ht="15">
      <c r="A147" s="80"/>
      <c r="B147" s="18" t="s">
        <v>73</v>
      </c>
      <c r="C147" s="91">
        <v>21</v>
      </c>
      <c r="D147" s="80"/>
      <c r="E147" s="80"/>
    </row>
    <row r="148" spans="1:5" ht="28.5">
      <c r="A148" s="80"/>
      <c r="B148" s="32" t="s">
        <v>80</v>
      </c>
      <c r="C148" s="91">
        <f>C149</f>
        <v>160</v>
      </c>
      <c r="D148" s="80"/>
      <c r="E148" s="80"/>
    </row>
    <row r="149" spans="1:5" ht="15">
      <c r="A149" s="80"/>
      <c r="B149" s="18" t="s">
        <v>73</v>
      </c>
      <c r="C149" s="91">
        <v>160</v>
      </c>
      <c r="D149" s="80"/>
      <c r="E149" s="80"/>
    </row>
    <row r="150" spans="1:5" ht="28.5">
      <c r="A150" s="80"/>
      <c r="B150" s="32" t="s">
        <v>58</v>
      </c>
      <c r="C150" s="91">
        <f>C151</f>
        <v>12</v>
      </c>
      <c r="D150" s="80"/>
      <c r="E150" s="80"/>
    </row>
    <row r="151" spans="1:5" ht="14.25">
      <c r="A151" s="80"/>
      <c r="B151" s="92" t="s">
        <v>51</v>
      </c>
      <c r="C151" s="91">
        <v>12</v>
      </c>
      <c r="D151" s="80"/>
      <c r="E151" s="80"/>
    </row>
  </sheetData>
  <mergeCells count="4">
    <mergeCell ref="B2:C2"/>
    <mergeCell ref="A5:F5"/>
    <mergeCell ref="A6:F6"/>
    <mergeCell ref="B7:E7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1A (2)</vt:lpstr>
      <vt:lpstr>'1A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2018-10-22T08:31:05Z</cp:lastPrinted>
  <dcterms:created xsi:type="dcterms:W3CDTF">2018-10-15T05:27:06Z</dcterms:created>
  <dcterms:modified xsi:type="dcterms:W3CDTF">2018-10-22T08:41:32Z</dcterms:modified>
</cp:coreProperties>
</file>